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Perry/Downloads/"/>
    </mc:Choice>
  </mc:AlternateContent>
  <xr:revisionPtr revIDLastSave="0" documentId="8_{C6F7C039-1118-E342-8EA5-8CE5325AFB06}" xr6:coauthVersionLast="36" xr6:coauthVersionMax="36" xr10:uidLastSave="{00000000-0000-0000-0000-000000000000}"/>
  <bookViews>
    <workbookView xWindow="5940" yWindow="740" windowWidth="28200" windowHeight="21360" xr2:uid="{E1838493-2969-48D7-B6E0-0710A3543E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  <c r="G50" i="1"/>
  <c r="G49" i="1"/>
  <c r="G48" i="1"/>
  <c r="G47" i="1"/>
  <c r="G46" i="1"/>
  <c r="G45" i="1"/>
  <c r="G44" i="1"/>
  <c r="G43" i="1"/>
  <c r="G42" i="1"/>
  <c r="G41" i="1"/>
  <c r="G39" i="1"/>
  <c r="G37" i="1"/>
  <c r="G36" i="1"/>
  <c r="G35" i="1"/>
  <c r="G34" i="1"/>
  <c r="G33" i="1"/>
  <c r="F39" i="1"/>
  <c r="E39" i="1"/>
  <c r="G31" i="1"/>
  <c r="F31" i="1"/>
  <c r="E31" i="1"/>
  <c r="G30" i="1"/>
  <c r="G29" i="1"/>
  <c r="G27" i="1"/>
  <c r="F27" i="1"/>
  <c r="E27" i="1"/>
  <c r="G26" i="1"/>
  <c r="G25" i="1"/>
  <c r="G24" i="1"/>
  <c r="G18" i="1"/>
  <c r="G17" i="1"/>
  <c r="F19" i="1"/>
  <c r="E19" i="1"/>
  <c r="G16" i="1"/>
  <c r="G13" i="1"/>
  <c r="G12" i="1"/>
  <c r="F14" i="1"/>
  <c r="F22" i="1" s="1"/>
  <c r="F54" i="1" s="1"/>
  <c r="E14" i="1"/>
  <c r="E22" i="1" s="1"/>
  <c r="E54" i="1" s="1"/>
  <c r="D14" i="1"/>
  <c r="C14" i="1"/>
  <c r="B14" i="1"/>
  <c r="G11" i="1"/>
  <c r="G8" i="1"/>
  <c r="G9" i="1"/>
  <c r="G7" i="1"/>
  <c r="G6" i="1"/>
  <c r="F53" i="1" l="1"/>
  <c r="E53" i="1"/>
  <c r="F52" i="1"/>
  <c r="F55" i="1" s="1"/>
  <c r="E52" i="1"/>
  <c r="E55" i="1" s="1"/>
  <c r="G51" i="1"/>
  <c r="D27" i="1"/>
  <c r="C27" i="1"/>
  <c r="B27" i="1"/>
  <c r="D19" i="1" l="1"/>
  <c r="C19" i="1"/>
  <c r="B19" i="1"/>
  <c r="G19" i="1" l="1"/>
  <c r="G61" i="1"/>
  <c r="G60" i="1"/>
  <c r="G59" i="1"/>
  <c r="G58" i="1"/>
  <c r="B51" i="1" l="1"/>
  <c r="C42" i="1"/>
  <c r="B39" i="1"/>
  <c r="C34" i="1"/>
  <c r="D34" i="1" s="1"/>
  <c r="C33" i="1"/>
  <c r="D31" i="1"/>
  <c r="C31" i="1"/>
  <c r="B31" i="1"/>
  <c r="C20" i="1"/>
  <c r="D20" i="1" s="1"/>
  <c r="C39" i="1" l="1"/>
  <c r="D33" i="1"/>
  <c r="D39" i="1" s="1"/>
  <c r="C51" i="1"/>
  <c r="D51" i="1"/>
  <c r="G14" i="1" l="1"/>
  <c r="B22" i="1"/>
  <c r="B54" i="1" l="1"/>
  <c r="B53" i="1"/>
  <c r="B52" i="1"/>
  <c r="C22" i="1"/>
  <c r="C54" i="1" s="1"/>
  <c r="D22" i="1"/>
  <c r="D54" i="1" s="1"/>
  <c r="G54" i="1" l="1"/>
  <c r="B55" i="1"/>
  <c r="D53" i="1"/>
  <c r="D52" i="1"/>
  <c r="D55" i="1" s="1"/>
  <c r="C52" i="1"/>
  <c r="C55" i="1" s="1"/>
  <c r="C53" i="1"/>
  <c r="G53" i="1" s="1"/>
  <c r="G22" i="1"/>
  <c r="G52" i="1" l="1"/>
  <c r="G55" i="1" s="1"/>
  <c r="G62" i="1"/>
  <c r="G63" i="1" l="1"/>
</calcChain>
</file>

<file path=xl/sharedStrings.xml><?xml version="1.0" encoding="utf-8"?>
<sst xmlns="http://schemas.openxmlformats.org/spreadsheetml/2006/main" count="63" uniqueCount="53">
  <si>
    <t>NTU  - Summarized Budget</t>
  </si>
  <si>
    <t>Cost Categories</t>
  </si>
  <si>
    <t>Cummulative</t>
  </si>
  <si>
    <t>Senior/Key Personnel:</t>
  </si>
  <si>
    <t>Other Personnel:</t>
  </si>
  <si>
    <t>Student Effort (FTE Months; AY/SUM/CAL):</t>
  </si>
  <si>
    <r>
      <rPr>
        <sz val="10"/>
        <color rgb="FF323232"/>
        <rFont val="Arial"/>
        <family val="2"/>
      </rPr>
      <t>Total Number Other Personnel</t>
    </r>
  </si>
  <si>
    <t>Total Salaries/Wages and Benefits</t>
  </si>
  <si>
    <t>Equipment:</t>
  </si>
  <si>
    <t>Travel:</t>
  </si>
  <si>
    <t>1. Domestic</t>
  </si>
  <si>
    <t>2. Foreign</t>
  </si>
  <si>
    <t>Total Travel</t>
  </si>
  <si>
    <t>Participant/Trainee Support Costs:</t>
  </si>
  <si>
    <t>1. Tuition/Fees/Health Insurance</t>
  </si>
  <si>
    <t xml:space="preserve">2. Stipends </t>
  </si>
  <si>
    <t>3. Travel</t>
  </si>
  <si>
    <t>4. Working Group Session Cost</t>
  </si>
  <si>
    <t>5. Other</t>
  </si>
  <si>
    <t>6. Number of Participants/Trainees</t>
  </si>
  <si>
    <t>Total Participant/Trainee Support Costs</t>
  </si>
  <si>
    <t>Other Direct Costs:</t>
  </si>
  <si>
    <t>1. Materials and Supplies</t>
  </si>
  <si>
    <t>2. Publication Costs</t>
  </si>
  <si>
    <t>3. Consulting Costs</t>
  </si>
  <si>
    <t xml:space="preserve">4. ADP/Computer Services </t>
  </si>
  <si>
    <t>5. Subaward/Consortium/Contractual</t>
  </si>
  <si>
    <t>6. Equipment or Facility Rentals/User Fees</t>
  </si>
  <si>
    <t>7. Alterations and Renovations</t>
  </si>
  <si>
    <t xml:space="preserve">8. </t>
  </si>
  <si>
    <t>9.</t>
  </si>
  <si>
    <t>10.</t>
  </si>
  <si>
    <t>Total Other Direct Costs</t>
  </si>
  <si>
    <t>Direct Costs</t>
  </si>
  <si>
    <t>Indirect Costs:</t>
  </si>
  <si>
    <t>Total Direct and Indirect Costs:</t>
  </si>
  <si>
    <t>Budget Yr 1</t>
  </si>
  <si>
    <t>Budget Yr 2</t>
  </si>
  <si>
    <t>Budget Yr 3</t>
  </si>
  <si>
    <t>Total Requested including subawards</t>
  </si>
  <si>
    <t>SUBAWARDS:</t>
  </si>
  <si>
    <t>SUBAWARD TOTAL</t>
  </si>
  <si>
    <t>Undergraduate Student 1 - Academic Yr</t>
  </si>
  <si>
    <t>Modified Total Direct Costs</t>
  </si>
  <si>
    <t>Equipment 1</t>
  </si>
  <si>
    <t>Total Equipment</t>
  </si>
  <si>
    <t>Budget Yr 4</t>
  </si>
  <si>
    <t>Budget Yr 5</t>
  </si>
  <si>
    <t>Graduate / Undergrad Employees:</t>
  </si>
  <si>
    <t>FT Employee fringe at 33.46%</t>
  </si>
  <si>
    <t>Student fringe at 8.28%</t>
  </si>
  <si>
    <t>blank</t>
  </si>
  <si>
    <t>MTDC does NOT include Equipment and Participant support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</si>
</sst>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&quot;$&quot;#,##0.00"/>
    <numFmt numFmtId="166" formatCode="&quot;$&quot;#,##0"/>
    <numFmt numFmtId="167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323232"/>
      <name val="Arial"/>
      <family val="2"/>
    </font>
    <font>
      <sz val="10"/>
      <name val="Arial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theme="1" tint="0.34998626667073579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rgb="FFBBBDBE"/>
      </right>
      <top style="thin">
        <color rgb="FFBBBDBE"/>
      </top>
      <bottom style="thin">
        <color rgb="FFBBBDBE"/>
      </bottom>
      <diagonal/>
    </border>
    <border>
      <left style="thin">
        <color rgb="FFBBBDBE"/>
      </left>
      <right style="thin">
        <color rgb="FFBBBDBE"/>
      </right>
      <top style="thin">
        <color rgb="FFBBBDBE"/>
      </top>
      <bottom style="thin">
        <color rgb="FFBBBDBE"/>
      </bottom>
      <diagonal/>
    </border>
    <border>
      <left style="thin">
        <color rgb="FFBBBDBE"/>
      </left>
      <right/>
      <top style="thin">
        <color rgb="FFBBBDBE"/>
      </top>
      <bottom style="thin">
        <color rgb="FFBBBDBE"/>
      </bottom>
      <diagonal/>
    </border>
    <border>
      <left/>
      <right style="thin">
        <color rgb="FFBBBDBE"/>
      </right>
      <top style="thin">
        <color rgb="FFBBBDBE"/>
      </top>
      <bottom style="thin">
        <color rgb="FFDDDEDE"/>
      </bottom>
      <diagonal/>
    </border>
    <border>
      <left style="thin">
        <color rgb="FFBBBDBE"/>
      </left>
      <right style="thin">
        <color rgb="FFBBBDBE"/>
      </right>
      <top style="thin">
        <color rgb="FFBBBDBE"/>
      </top>
      <bottom style="thin">
        <color rgb="FFDDDEDE"/>
      </bottom>
      <diagonal/>
    </border>
    <border>
      <left style="thin">
        <color rgb="FFBBBDBE"/>
      </left>
      <right/>
      <top style="thin">
        <color rgb="FFBBBDBE"/>
      </top>
      <bottom style="thin">
        <color rgb="FFDDDED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10" borderId="21" applyNumberFormat="0" applyAlignment="0" applyProtection="0"/>
  </cellStyleXfs>
  <cellXfs count="68">
    <xf numFmtId="0" fontId="0" fillId="0" borderId="0" xfId="0"/>
    <xf numFmtId="165" fontId="0" fillId="0" borderId="0" xfId="0" applyNumberFormat="1"/>
    <xf numFmtId="0" fontId="1" fillId="2" borderId="1" xfId="0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/>
    </xf>
    <xf numFmtId="0" fontId="2" fillId="0" borderId="4" xfId="0" applyFont="1" applyBorder="1"/>
    <xf numFmtId="0" fontId="0" fillId="0" borderId="4" xfId="0" applyBorder="1" applyAlignment="1">
      <alignment horizontal="left" indent="1"/>
    </xf>
    <xf numFmtId="166" fontId="5" fillId="0" borderId="4" xfId="0" applyNumberFormat="1" applyFont="1" applyBorder="1"/>
    <xf numFmtId="166" fontId="0" fillId="0" borderId="4" xfId="0" applyNumberFormat="1" applyBorder="1"/>
    <xf numFmtId="167" fontId="5" fillId="3" borderId="5" xfId="0" applyNumberFormat="1" applyFont="1" applyFill="1" applyBorder="1"/>
    <xf numFmtId="165" fontId="5" fillId="0" borderId="4" xfId="0" applyNumberFormat="1" applyFont="1" applyBorder="1"/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0" fillId="0" borderId="8" xfId="0" applyBorder="1" applyAlignment="1">
      <alignment horizontal="left" wrapText="1"/>
    </xf>
    <xf numFmtId="0" fontId="7" fillId="0" borderId="9" xfId="0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right" vertical="top" shrinkToFit="1"/>
    </xf>
    <xf numFmtId="1" fontId="6" fillId="0" borderId="11" xfId="0" applyNumberFormat="1" applyFont="1" applyBorder="1" applyAlignment="1">
      <alignment horizontal="right" vertical="top" shrinkToFit="1"/>
    </xf>
    <xf numFmtId="0" fontId="2" fillId="4" borderId="5" xfId="0" applyFont="1" applyFill="1" applyBorder="1" applyAlignment="1">
      <alignment horizontal="left" indent="1"/>
    </xf>
    <xf numFmtId="166" fontId="8" fillId="4" borderId="5" xfId="0" applyNumberFormat="1" applyFont="1" applyFill="1" applyBorder="1"/>
    <xf numFmtId="0" fontId="2" fillId="0" borderId="4" xfId="0" applyFont="1" applyBorder="1" applyAlignment="1">
      <alignment horizontal="left"/>
    </xf>
    <xf numFmtId="166" fontId="8" fillId="0" borderId="4" xfId="0" applyNumberFormat="1" applyFont="1" applyBorder="1"/>
    <xf numFmtId="166" fontId="9" fillId="0" borderId="4" xfId="0" applyNumberFormat="1" applyFont="1" applyBorder="1"/>
    <xf numFmtId="0" fontId="0" fillId="0" borderId="4" xfId="0" applyBorder="1"/>
    <xf numFmtId="165" fontId="8" fillId="0" borderId="4" xfId="0" applyNumberFormat="1" applyFont="1" applyBorder="1"/>
    <xf numFmtId="0" fontId="0" fillId="3" borderId="5" xfId="0" applyFill="1" applyBorder="1" applyAlignment="1">
      <alignment horizontal="left" indent="1"/>
    </xf>
    <xf numFmtId="1" fontId="5" fillId="3" borderId="5" xfId="0" applyNumberFormat="1" applyFont="1" applyFill="1" applyBorder="1"/>
    <xf numFmtId="1" fontId="8" fillId="3" borderId="5" xfId="0" applyNumberFormat="1" applyFont="1" applyFill="1" applyBorder="1"/>
    <xf numFmtId="0" fontId="0" fillId="0" borderId="4" xfId="0" quotePrefix="1" applyBorder="1" applyAlignment="1">
      <alignment horizontal="left" indent="1"/>
    </xf>
    <xf numFmtId="166" fontId="0" fillId="0" borderId="0" xfId="0" applyNumberFormat="1"/>
    <xf numFmtId="0" fontId="2" fillId="0" borderId="12" xfId="0" applyFont="1" applyBorder="1"/>
    <xf numFmtId="166" fontId="2" fillId="0" borderId="14" xfId="0" applyNumberFormat="1" applyFont="1" applyBorder="1"/>
    <xf numFmtId="0" fontId="2" fillId="0" borderId="15" xfId="0" applyFont="1" applyBorder="1"/>
    <xf numFmtId="0" fontId="2" fillId="0" borderId="4" xfId="0" applyFont="1" applyFill="1" applyBorder="1"/>
    <xf numFmtId="166" fontId="8" fillId="0" borderId="0" xfId="0" applyNumberFormat="1" applyFont="1" applyBorder="1"/>
    <xf numFmtId="166" fontId="2" fillId="0" borderId="0" xfId="0" applyNumberFormat="1" applyFont="1" applyBorder="1"/>
    <xf numFmtId="164" fontId="10" fillId="0" borderId="2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right"/>
    </xf>
    <xf numFmtId="0" fontId="0" fillId="0" borderId="18" xfId="0" applyBorder="1" applyAlignment="1">
      <alignment horizontal="center"/>
    </xf>
    <xf numFmtId="166" fontId="12" fillId="9" borderId="4" xfId="1" applyNumberFormat="1" applyFill="1" applyBorder="1"/>
    <xf numFmtId="0" fontId="0" fillId="0" borderId="4" xfId="0" applyFont="1" applyBorder="1" applyAlignment="1">
      <alignment horizontal="left"/>
    </xf>
    <xf numFmtId="166" fontId="2" fillId="0" borderId="13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8" fillId="8" borderId="5" xfId="4" applyFont="1" applyBorder="1"/>
    <xf numFmtId="166" fontId="8" fillId="8" borderId="5" xfId="4" applyNumberFormat="1" applyFont="1" applyBorder="1"/>
    <xf numFmtId="0" fontId="8" fillId="5" borderId="5" xfId="1" applyFont="1" applyBorder="1"/>
    <xf numFmtId="166" fontId="8" fillId="5" borderId="5" xfId="1" applyNumberFormat="1" applyFont="1" applyBorder="1"/>
    <xf numFmtId="0" fontId="8" fillId="7" borderId="5" xfId="3" applyFont="1" applyBorder="1"/>
    <xf numFmtId="166" fontId="8" fillId="7" borderId="5" xfId="3" applyNumberFormat="1" applyFont="1" applyBorder="1"/>
    <xf numFmtId="0" fontId="8" fillId="6" borderId="5" xfId="2" applyFont="1" applyBorder="1"/>
    <xf numFmtId="166" fontId="8" fillId="6" borderId="5" xfId="2" applyNumberFormat="1" applyFont="1" applyBorder="1"/>
    <xf numFmtId="0" fontId="7" fillId="0" borderId="8" xfId="0" applyFont="1" applyBorder="1" applyAlignment="1">
      <alignment horizontal="right" vertical="top" wrapText="1"/>
    </xf>
    <xf numFmtId="166" fontId="2" fillId="0" borderId="22" xfId="0" applyNumberFormat="1" applyFont="1" applyBorder="1" applyAlignment="1">
      <alignment horizontal="center"/>
    </xf>
    <xf numFmtId="166" fontId="8" fillId="0" borderId="23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8" fillId="10" borderId="21" xfId="5" applyFont="1"/>
    <xf numFmtId="165" fontId="8" fillId="10" borderId="21" xfId="5" applyNumberFormat="1" applyFont="1"/>
    <xf numFmtId="0" fontId="0" fillId="9" borderId="4" xfId="0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164" fontId="10" fillId="0" borderId="16" xfId="0" applyNumberFormat="1" applyFont="1" applyBorder="1" applyAlignment="1">
      <alignment horizontal="right" vertical="center"/>
    </xf>
    <xf numFmtId="166" fontId="2" fillId="0" borderId="24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6">
    <cellStyle name="20% - Accent1" xfId="2" builtinId="30"/>
    <cellStyle name="40% - Accent2" xfId="3" builtinId="35"/>
    <cellStyle name="Accent6" xfId="4" builtinId="49"/>
    <cellStyle name="Calculation" xfId="5" builtinId="22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E31C5-341F-479B-9458-80F1DE88821E}">
  <dimension ref="A1:H63"/>
  <sheetViews>
    <sheetView tabSelected="1" workbookViewId="0">
      <selection activeCell="B14" sqref="B14"/>
    </sheetView>
  </sheetViews>
  <sheetFormatPr baseColWidth="10" defaultColWidth="8.83203125" defaultRowHeight="15" x14ac:dyDescent="0.2"/>
  <cols>
    <col min="1" max="1" width="36.5" bestFit="1" customWidth="1"/>
    <col min="2" max="2" width="11.1640625" bestFit="1" customWidth="1"/>
    <col min="3" max="3" width="10.83203125" customWidth="1"/>
    <col min="4" max="6" width="11.1640625" bestFit="1" customWidth="1"/>
    <col min="7" max="7" width="12.5" customWidth="1"/>
  </cols>
  <sheetData>
    <row r="1" spans="1:7" ht="19" x14ac:dyDescent="0.25">
      <c r="A1" s="63"/>
      <c r="B1" s="64"/>
      <c r="C1" s="64"/>
      <c r="D1" s="64"/>
      <c r="E1" s="64"/>
      <c r="F1" s="64"/>
      <c r="G1" s="64"/>
    </row>
    <row r="2" spans="1:7" ht="16" x14ac:dyDescent="0.2">
      <c r="A2" s="65" t="s">
        <v>0</v>
      </c>
      <c r="B2" s="64"/>
      <c r="C2" s="64"/>
      <c r="D2" s="64"/>
      <c r="E2" s="64"/>
      <c r="F2" s="64"/>
      <c r="G2" s="64"/>
    </row>
    <row r="3" spans="1:7" x14ac:dyDescent="0.2">
      <c r="B3" s="1"/>
    </row>
    <row r="4" spans="1:7" ht="16" x14ac:dyDescent="0.2">
      <c r="A4" s="2" t="s">
        <v>1</v>
      </c>
      <c r="B4" s="3" t="s">
        <v>36</v>
      </c>
      <c r="C4" s="3" t="s">
        <v>37</v>
      </c>
      <c r="D4" s="3" t="s">
        <v>38</v>
      </c>
      <c r="E4" s="3" t="s">
        <v>46</v>
      </c>
      <c r="F4" s="3" t="s">
        <v>47</v>
      </c>
      <c r="G4" s="4" t="s">
        <v>2</v>
      </c>
    </row>
    <row r="5" spans="1:7" x14ac:dyDescent="0.2">
      <c r="A5" s="57" t="s">
        <v>3</v>
      </c>
      <c r="B5" s="58"/>
      <c r="C5" s="57"/>
      <c r="D5" s="57"/>
      <c r="E5" s="57"/>
      <c r="F5" s="57"/>
      <c r="G5" s="57"/>
    </row>
    <row r="6" spans="1:7" x14ac:dyDescent="0.2">
      <c r="A6" s="56" t="s">
        <v>51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8">
        <f>SUM(B6:F6)</f>
        <v>0</v>
      </c>
    </row>
    <row r="7" spans="1:7" x14ac:dyDescent="0.2">
      <c r="A7" s="56" t="s">
        <v>51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f>SUM(B7:F7)</f>
        <v>0</v>
      </c>
    </row>
    <row r="8" spans="1:7" x14ac:dyDescent="0.2">
      <c r="A8" s="56" t="s">
        <v>51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f>SUM(B8:F8)</f>
        <v>0</v>
      </c>
    </row>
    <row r="9" spans="1:7" x14ac:dyDescent="0.2">
      <c r="A9" s="56" t="s">
        <v>51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f>SUM(B9:F9)</f>
        <v>0</v>
      </c>
    </row>
    <row r="10" spans="1:7" x14ac:dyDescent="0.2">
      <c r="A10" s="57" t="s">
        <v>4</v>
      </c>
      <c r="B10" s="58"/>
      <c r="C10" s="58"/>
      <c r="D10" s="58"/>
      <c r="E10" s="58"/>
      <c r="F10" s="58"/>
      <c r="G10" s="58"/>
    </row>
    <row r="11" spans="1:7" x14ac:dyDescent="0.2">
      <c r="A11" s="56" t="s">
        <v>51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SUM(B11:F11)</f>
        <v>0</v>
      </c>
    </row>
    <row r="12" spans="1:7" x14ac:dyDescent="0.2">
      <c r="A12" s="56" t="s">
        <v>51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f>SUM(B12:F12)</f>
        <v>0</v>
      </c>
    </row>
    <row r="13" spans="1:7" x14ac:dyDescent="0.2">
      <c r="A13" s="56" t="s">
        <v>51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SUM(B13:F13)</f>
        <v>0</v>
      </c>
    </row>
    <row r="14" spans="1:7" x14ac:dyDescent="0.2">
      <c r="A14" s="59" t="s">
        <v>49</v>
      </c>
      <c r="B14" s="39">
        <f>SUM(B6:B13)*0.3346</f>
        <v>0</v>
      </c>
      <c r="C14" s="39">
        <f t="shared" ref="C14:F14" si="0">SUM(C6:C13)*0.3346</f>
        <v>0</v>
      </c>
      <c r="D14" s="39">
        <f t="shared" si="0"/>
        <v>0</v>
      </c>
      <c r="E14" s="39">
        <f t="shared" si="0"/>
        <v>0</v>
      </c>
      <c r="F14" s="39">
        <f t="shared" si="0"/>
        <v>0</v>
      </c>
      <c r="G14" s="39">
        <f>SUM(B14:F14)</f>
        <v>0</v>
      </c>
    </row>
    <row r="15" spans="1:7" x14ac:dyDescent="0.2">
      <c r="A15" s="60" t="s">
        <v>48</v>
      </c>
      <c r="B15" s="9"/>
      <c r="C15" s="9"/>
      <c r="D15" s="9"/>
      <c r="E15" s="9"/>
      <c r="F15" s="9"/>
      <c r="G15" s="9"/>
    </row>
    <row r="16" spans="1:7" x14ac:dyDescent="0.2">
      <c r="A16" s="56" t="s">
        <v>42</v>
      </c>
      <c r="B16" s="7">
        <v>1000</v>
      </c>
      <c r="C16" s="7">
        <v>1000</v>
      </c>
      <c r="D16" s="7">
        <v>1000</v>
      </c>
      <c r="E16" s="7">
        <v>1000</v>
      </c>
      <c r="F16" s="7">
        <v>1000</v>
      </c>
      <c r="G16" s="7">
        <f>SUM(B16:F16)</f>
        <v>5000</v>
      </c>
    </row>
    <row r="17" spans="1:7" x14ac:dyDescent="0.2">
      <c r="A17" s="56" t="s">
        <v>51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SUM(B17:F17)</f>
        <v>0</v>
      </c>
    </row>
    <row r="18" spans="1:7" x14ac:dyDescent="0.2">
      <c r="A18" s="56" t="s">
        <v>51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SUM(B18:F18)</f>
        <v>0</v>
      </c>
    </row>
    <row r="19" spans="1:7" x14ac:dyDescent="0.2">
      <c r="A19" s="59" t="s">
        <v>50</v>
      </c>
      <c r="B19" s="39">
        <f>SUM(B16:B18) *0.0828</f>
        <v>82.8</v>
      </c>
      <c r="C19" s="39">
        <f>SUM(C16:C18) *0.0828</f>
        <v>82.8</v>
      </c>
      <c r="D19" s="39">
        <f>SUM(D16:D18) *0.0828</f>
        <v>82.8</v>
      </c>
      <c r="E19" s="39">
        <f>SUM(E16:E18) *0.0828</f>
        <v>82.8</v>
      </c>
      <c r="F19" s="39">
        <f>SUM(F16:F18) *0.0828</f>
        <v>82.8</v>
      </c>
      <c r="G19" s="39">
        <f>SUM(B19:D19)</f>
        <v>248.39999999999998</v>
      </c>
    </row>
    <row r="20" spans="1:7" ht="28" x14ac:dyDescent="0.2">
      <c r="A20" s="11" t="s">
        <v>5</v>
      </c>
      <c r="B20" s="12">
        <v>1</v>
      </c>
      <c r="C20" s="13">
        <f t="shared" ref="C20:D20" si="1">B20</f>
        <v>1</v>
      </c>
      <c r="D20" s="13">
        <f t="shared" si="1"/>
        <v>1</v>
      </c>
      <c r="E20" s="52">
        <v>1</v>
      </c>
      <c r="F20" s="52">
        <v>1</v>
      </c>
      <c r="G20" s="14"/>
    </row>
    <row r="21" spans="1:7" x14ac:dyDescent="0.2">
      <c r="A21" s="15" t="s">
        <v>6</v>
      </c>
      <c r="B21" s="16">
        <v>1</v>
      </c>
      <c r="C21" s="16">
        <v>1</v>
      </c>
      <c r="D21" s="16">
        <v>1</v>
      </c>
      <c r="E21" s="17">
        <v>1</v>
      </c>
      <c r="F21" s="17">
        <v>1</v>
      </c>
      <c r="G21" s="17"/>
    </row>
    <row r="22" spans="1:7" x14ac:dyDescent="0.2">
      <c r="A22" s="18" t="s">
        <v>7</v>
      </c>
      <c r="B22" s="19">
        <f t="shared" ref="B22:G22" si="2">SUM(B6:B14,B11:B19)</f>
        <v>1082.8</v>
      </c>
      <c r="C22" s="19">
        <f t="shared" si="2"/>
        <v>1082.8</v>
      </c>
      <c r="D22" s="19">
        <f t="shared" si="2"/>
        <v>1082.8</v>
      </c>
      <c r="E22" s="19">
        <f t="shared" si="2"/>
        <v>1082.8</v>
      </c>
      <c r="F22" s="19">
        <f t="shared" si="2"/>
        <v>1082.8</v>
      </c>
      <c r="G22" s="19">
        <f t="shared" si="2"/>
        <v>5248.4</v>
      </c>
    </row>
    <row r="23" spans="1:7" x14ac:dyDescent="0.2">
      <c r="A23" s="20" t="s">
        <v>8</v>
      </c>
      <c r="B23" s="8"/>
      <c r="C23" s="8"/>
      <c r="D23" s="8"/>
      <c r="E23" s="8"/>
      <c r="F23" s="8"/>
      <c r="G23" s="21"/>
    </row>
    <row r="24" spans="1:7" x14ac:dyDescent="0.2">
      <c r="A24" s="40" t="s">
        <v>44</v>
      </c>
      <c r="B24" s="8">
        <v>0</v>
      </c>
      <c r="C24" s="8">
        <v>4000</v>
      </c>
      <c r="D24" s="8">
        <v>0</v>
      </c>
      <c r="E24" s="8">
        <v>4000</v>
      </c>
      <c r="F24" s="8">
        <v>0</v>
      </c>
      <c r="G24" s="21">
        <f>SUM(B24:F24)</f>
        <v>8000</v>
      </c>
    </row>
    <row r="25" spans="1:7" x14ac:dyDescent="0.2">
      <c r="A25" s="40" t="s">
        <v>51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21">
        <f>SUM(B25:F25)</f>
        <v>0</v>
      </c>
    </row>
    <row r="26" spans="1:7" x14ac:dyDescent="0.2">
      <c r="A26" s="40" t="s">
        <v>51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21">
        <f>SUM(B26:F26)</f>
        <v>0</v>
      </c>
    </row>
    <row r="27" spans="1:7" x14ac:dyDescent="0.2">
      <c r="A27" s="18" t="s">
        <v>45</v>
      </c>
      <c r="B27" s="19">
        <f>SUM(B23:B26)</f>
        <v>0</v>
      </c>
      <c r="C27" s="19">
        <f>SUM(C23:C26)</f>
        <v>4000</v>
      </c>
      <c r="D27" s="19">
        <f>SUM(D23:D26)</f>
        <v>0</v>
      </c>
      <c r="E27" s="19">
        <f t="shared" ref="E27:F27" si="3">SUM(E23:E26)</f>
        <v>4000</v>
      </c>
      <c r="F27" s="19">
        <f t="shared" si="3"/>
        <v>0</v>
      </c>
      <c r="G27" s="19">
        <f>SUM(B27:F27)</f>
        <v>8000</v>
      </c>
    </row>
    <row r="28" spans="1:7" x14ac:dyDescent="0.2">
      <c r="A28" s="20" t="s">
        <v>9</v>
      </c>
      <c r="B28" s="8"/>
      <c r="C28" s="8"/>
      <c r="D28" s="8"/>
      <c r="E28" s="8"/>
      <c r="F28" s="8"/>
      <c r="G28" s="22"/>
    </row>
    <row r="29" spans="1:7" x14ac:dyDescent="0.2">
      <c r="A29" s="6" t="s">
        <v>10</v>
      </c>
      <c r="B29" s="7">
        <v>5000</v>
      </c>
      <c r="C29" s="7">
        <v>5000</v>
      </c>
      <c r="D29" s="7">
        <v>5000</v>
      </c>
      <c r="E29" s="7">
        <v>5000</v>
      </c>
      <c r="F29" s="7">
        <v>5000</v>
      </c>
      <c r="G29" s="21">
        <f>SUM(B29:F29)</f>
        <v>25000</v>
      </c>
    </row>
    <row r="30" spans="1:7" x14ac:dyDescent="0.2">
      <c r="A30" s="6" t="s">
        <v>11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21">
        <f>SUM(B30:F30)</f>
        <v>0</v>
      </c>
    </row>
    <row r="31" spans="1:7" x14ac:dyDescent="0.2">
      <c r="A31" s="18" t="s">
        <v>12</v>
      </c>
      <c r="B31" s="19">
        <f>SUM(B29:B30)</f>
        <v>5000</v>
      </c>
      <c r="C31" s="19">
        <f t="shared" ref="C31:F31" si="4">SUM(C29:C30)</f>
        <v>5000</v>
      </c>
      <c r="D31" s="19">
        <f t="shared" si="4"/>
        <v>5000</v>
      </c>
      <c r="E31" s="19">
        <f t="shared" si="4"/>
        <v>5000</v>
      </c>
      <c r="F31" s="19">
        <f t="shared" si="4"/>
        <v>5000</v>
      </c>
      <c r="G31" s="19">
        <f>SUM(B31:F31)</f>
        <v>25000</v>
      </c>
    </row>
    <row r="32" spans="1:7" x14ac:dyDescent="0.2">
      <c r="A32" s="5" t="s">
        <v>13</v>
      </c>
      <c r="B32" s="10"/>
      <c r="C32" s="23"/>
      <c r="D32" s="23"/>
      <c r="E32" s="23"/>
      <c r="F32" s="23"/>
      <c r="G32" s="24"/>
    </row>
    <row r="33" spans="1:7" x14ac:dyDescent="0.2">
      <c r="A33" s="6" t="s">
        <v>14</v>
      </c>
      <c r="B33" s="7">
        <v>0</v>
      </c>
      <c r="C33" s="7">
        <f>B33</f>
        <v>0</v>
      </c>
      <c r="D33" s="7">
        <f>C33</f>
        <v>0</v>
      </c>
      <c r="E33" s="7">
        <v>0</v>
      </c>
      <c r="F33" s="7">
        <v>0</v>
      </c>
      <c r="G33" s="21">
        <f>SUM(B33:F33)</f>
        <v>0</v>
      </c>
    </row>
    <row r="34" spans="1:7" x14ac:dyDescent="0.2">
      <c r="A34" s="6" t="s">
        <v>15</v>
      </c>
      <c r="B34" s="8">
        <v>90000</v>
      </c>
      <c r="C34" s="8">
        <f>B34</f>
        <v>90000</v>
      </c>
      <c r="D34" s="8">
        <f>C34</f>
        <v>90000</v>
      </c>
      <c r="E34" s="8">
        <v>90000</v>
      </c>
      <c r="F34" s="8">
        <v>90000</v>
      </c>
      <c r="G34" s="21">
        <f t="shared" ref="G34:G37" si="5">SUM(B34:F34)</f>
        <v>450000</v>
      </c>
    </row>
    <row r="35" spans="1:7" x14ac:dyDescent="0.2">
      <c r="A35" s="6" t="s">
        <v>16</v>
      </c>
      <c r="B35" s="7">
        <v>2000</v>
      </c>
      <c r="C35" s="7">
        <v>2000</v>
      </c>
      <c r="D35" s="7">
        <v>2000</v>
      </c>
      <c r="E35" s="7">
        <v>2000</v>
      </c>
      <c r="F35" s="7">
        <v>2000</v>
      </c>
      <c r="G35" s="21">
        <f t="shared" si="5"/>
        <v>10000</v>
      </c>
    </row>
    <row r="36" spans="1:7" x14ac:dyDescent="0.2">
      <c r="A36" s="6" t="s">
        <v>17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21">
        <f t="shared" si="5"/>
        <v>0</v>
      </c>
    </row>
    <row r="37" spans="1:7" x14ac:dyDescent="0.2">
      <c r="A37" s="6" t="s">
        <v>18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21">
        <f t="shared" si="5"/>
        <v>0</v>
      </c>
    </row>
    <row r="38" spans="1:7" x14ac:dyDescent="0.2">
      <c r="A38" s="25" t="s">
        <v>19</v>
      </c>
      <c r="B38" s="26"/>
      <c r="C38" s="26"/>
      <c r="D38" s="26"/>
      <c r="E38" s="26"/>
      <c r="F38" s="26"/>
      <c r="G38" s="27"/>
    </row>
    <row r="39" spans="1:7" x14ac:dyDescent="0.2">
      <c r="A39" s="18" t="s">
        <v>20</v>
      </c>
      <c r="B39" s="19">
        <f>SUM(B33:B37)</f>
        <v>92000</v>
      </c>
      <c r="C39" s="19">
        <f t="shared" ref="C39:F39" si="6">SUM(C33:C37)</f>
        <v>92000</v>
      </c>
      <c r="D39" s="19">
        <f t="shared" si="6"/>
        <v>92000</v>
      </c>
      <c r="E39" s="19">
        <f t="shared" si="6"/>
        <v>92000</v>
      </c>
      <c r="F39" s="19">
        <f t="shared" si="6"/>
        <v>92000</v>
      </c>
      <c r="G39" s="19">
        <f>SUM(B39:F39)</f>
        <v>460000</v>
      </c>
    </row>
    <row r="40" spans="1:7" x14ac:dyDescent="0.2">
      <c r="A40" s="5" t="s">
        <v>21</v>
      </c>
      <c r="B40" s="10"/>
      <c r="C40" s="23"/>
      <c r="D40" s="23"/>
      <c r="E40" s="23"/>
      <c r="F40" s="23"/>
      <c r="G40" s="24"/>
    </row>
    <row r="41" spans="1:7" x14ac:dyDescent="0.2">
      <c r="A41" s="6" t="s">
        <v>22</v>
      </c>
      <c r="B41" s="7">
        <v>5000</v>
      </c>
      <c r="C41" s="7">
        <v>5000</v>
      </c>
      <c r="D41" s="7">
        <v>5000</v>
      </c>
      <c r="E41" s="7">
        <v>5000</v>
      </c>
      <c r="F41" s="7">
        <v>5000</v>
      </c>
      <c r="G41" s="21">
        <f>SUM(B41:F41)</f>
        <v>25000</v>
      </c>
    </row>
    <row r="42" spans="1:7" x14ac:dyDescent="0.2">
      <c r="A42" s="6" t="s">
        <v>23</v>
      </c>
      <c r="B42" s="7">
        <v>0</v>
      </c>
      <c r="C42" s="7">
        <f>B42</f>
        <v>0</v>
      </c>
      <c r="D42" s="7">
        <v>2000</v>
      </c>
      <c r="E42" s="7">
        <v>0</v>
      </c>
      <c r="F42" s="7">
        <v>2000</v>
      </c>
      <c r="G42" s="21">
        <f t="shared" ref="G42:G50" si="7">SUM(B42:F42)</f>
        <v>4000</v>
      </c>
    </row>
    <row r="43" spans="1:7" x14ac:dyDescent="0.2">
      <c r="A43" s="6" t="s">
        <v>24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21">
        <f t="shared" si="7"/>
        <v>0</v>
      </c>
    </row>
    <row r="44" spans="1:7" x14ac:dyDescent="0.2">
      <c r="A44" s="6" t="s">
        <v>25</v>
      </c>
      <c r="B44" s="7">
        <v>1000</v>
      </c>
      <c r="C44" s="7">
        <v>2000</v>
      </c>
      <c r="D44" s="7">
        <v>2000</v>
      </c>
      <c r="E44" s="7">
        <v>2000</v>
      </c>
      <c r="F44" s="7">
        <v>3000</v>
      </c>
      <c r="G44" s="21">
        <f t="shared" si="7"/>
        <v>10000</v>
      </c>
    </row>
    <row r="45" spans="1:7" x14ac:dyDescent="0.2">
      <c r="A45" s="6" t="s">
        <v>26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21">
        <f t="shared" si="7"/>
        <v>0</v>
      </c>
    </row>
    <row r="46" spans="1:7" x14ac:dyDescent="0.2">
      <c r="A46" s="6" t="s">
        <v>27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21">
        <f t="shared" si="7"/>
        <v>0</v>
      </c>
    </row>
    <row r="47" spans="1:7" x14ac:dyDescent="0.2">
      <c r="A47" s="6" t="s">
        <v>28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21">
        <f t="shared" si="7"/>
        <v>0</v>
      </c>
    </row>
    <row r="48" spans="1:7" x14ac:dyDescent="0.2">
      <c r="A48" s="28" t="s">
        <v>29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21">
        <f t="shared" si="7"/>
        <v>0</v>
      </c>
    </row>
    <row r="49" spans="1:8" x14ac:dyDescent="0.2">
      <c r="A49" s="28" t="s">
        <v>30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21">
        <f t="shared" si="7"/>
        <v>0</v>
      </c>
    </row>
    <row r="50" spans="1:8" x14ac:dyDescent="0.2">
      <c r="A50" s="28" t="s">
        <v>31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21">
        <f t="shared" si="7"/>
        <v>0</v>
      </c>
    </row>
    <row r="51" spans="1:8" x14ac:dyDescent="0.2">
      <c r="A51" s="18" t="s">
        <v>32</v>
      </c>
      <c r="B51" s="19">
        <f>SUM(B41:B50)</f>
        <v>6000</v>
      </c>
      <c r="C51" s="19">
        <f t="shared" ref="C51:F51" si="8">SUM(C41:C50)</f>
        <v>7000</v>
      </c>
      <c r="D51" s="19">
        <f t="shared" si="8"/>
        <v>9000</v>
      </c>
      <c r="E51" s="19">
        <f t="shared" si="8"/>
        <v>7000</v>
      </c>
      <c r="F51" s="19">
        <f t="shared" si="8"/>
        <v>10000</v>
      </c>
      <c r="G51" s="19">
        <f>SUM(B51:F51)</f>
        <v>39000</v>
      </c>
    </row>
    <row r="52" spans="1:8" x14ac:dyDescent="0.2">
      <c r="A52" s="46" t="s">
        <v>33</v>
      </c>
      <c r="B52" s="47">
        <f>B22+B27+B31+B39+B51</f>
        <v>104082.8</v>
      </c>
      <c r="C52" s="47">
        <f>C22+C27+C31+C39+C51</f>
        <v>109082.8</v>
      </c>
      <c r="D52" s="47">
        <f>D22+D27+D31+D39+D51</f>
        <v>107082.8</v>
      </c>
      <c r="E52" s="47">
        <f t="shared" ref="E52:F52" si="9">E22+E27+E31+E39+E51</f>
        <v>109082.8</v>
      </c>
      <c r="F52" s="47">
        <f t="shared" si="9"/>
        <v>108082.8</v>
      </c>
      <c r="G52" s="47">
        <f>SUM(B52:F52)</f>
        <v>537414</v>
      </c>
    </row>
    <row r="53" spans="1:8" x14ac:dyDescent="0.2">
      <c r="A53" s="48" t="s">
        <v>43</v>
      </c>
      <c r="B53" s="49">
        <f>B22+B31+B51</f>
        <v>12082.8</v>
      </c>
      <c r="C53" s="49">
        <f t="shared" ref="C53:F53" si="10">C22+C31+C51</f>
        <v>13082.8</v>
      </c>
      <c r="D53" s="49">
        <f t="shared" si="10"/>
        <v>15082.8</v>
      </c>
      <c r="E53" s="49">
        <f t="shared" si="10"/>
        <v>13082.8</v>
      </c>
      <c r="F53" s="49">
        <f t="shared" si="10"/>
        <v>16082.8</v>
      </c>
      <c r="G53" s="49">
        <f>SUM(B53:F53)</f>
        <v>69414</v>
      </c>
      <c r="H53" t="s">
        <v>52</v>
      </c>
    </row>
    <row r="54" spans="1:8" x14ac:dyDescent="0.2">
      <c r="A54" s="50" t="s">
        <v>34</v>
      </c>
      <c r="B54" s="51">
        <f>0.4035*(B22+B31+B51)</f>
        <v>4875.4098000000004</v>
      </c>
      <c r="C54" s="51">
        <f t="shared" ref="C54:F54" si="11">0.4035*(C22+C31+C51)</f>
        <v>5278.9098000000004</v>
      </c>
      <c r="D54" s="51">
        <f t="shared" si="11"/>
        <v>6085.9098000000004</v>
      </c>
      <c r="E54" s="51">
        <f t="shared" si="11"/>
        <v>5278.9098000000004</v>
      </c>
      <c r="F54" s="51">
        <f t="shared" si="11"/>
        <v>6489.4098000000004</v>
      </c>
      <c r="G54" s="51">
        <f>SUM(B54:F54)</f>
        <v>28008.549000000003</v>
      </c>
    </row>
    <row r="55" spans="1:8" x14ac:dyDescent="0.2">
      <c r="A55" s="44" t="s">
        <v>35</v>
      </c>
      <c r="B55" s="45">
        <f>SUM(B52+B54)</f>
        <v>108958.2098</v>
      </c>
      <c r="C55" s="45">
        <f t="shared" ref="C55:F55" si="12">SUM(C52+C54)</f>
        <v>114361.7098</v>
      </c>
      <c r="D55" s="45">
        <f t="shared" si="12"/>
        <v>113168.7098</v>
      </c>
      <c r="E55" s="45">
        <f t="shared" si="12"/>
        <v>114361.7098</v>
      </c>
      <c r="F55" s="45">
        <f t="shared" si="12"/>
        <v>114572.2098</v>
      </c>
      <c r="G55" s="45">
        <f>SUM(G52+G54)</f>
        <v>565422.549</v>
      </c>
    </row>
    <row r="56" spans="1:8" x14ac:dyDescent="0.2">
      <c r="A56" s="5"/>
      <c r="B56" s="34"/>
      <c r="C56" s="34"/>
      <c r="D56" s="34"/>
      <c r="E56" s="34"/>
      <c r="F56" s="34"/>
      <c r="G56" s="35"/>
    </row>
    <row r="57" spans="1:8" ht="16" thickBot="1" x14ac:dyDescent="0.25">
      <c r="A57" s="33" t="s">
        <v>40</v>
      </c>
      <c r="B57" s="29"/>
      <c r="C57" s="29"/>
      <c r="D57" s="29"/>
      <c r="E57" s="29"/>
      <c r="F57" s="29"/>
      <c r="G57" s="29"/>
    </row>
    <row r="58" spans="1:8" ht="16" thickBot="1" x14ac:dyDescent="0.25">
      <c r="A58" s="30"/>
      <c r="B58" s="41">
        <v>0</v>
      </c>
      <c r="C58" s="41">
        <v>0</v>
      </c>
      <c r="D58" s="41">
        <v>0</v>
      </c>
      <c r="E58" s="53"/>
      <c r="F58" s="53"/>
      <c r="G58" s="31">
        <f>SUM(B58:D58)</f>
        <v>0</v>
      </c>
    </row>
    <row r="59" spans="1:8" ht="16" thickBot="1" x14ac:dyDescent="0.25">
      <c r="A59" s="32"/>
      <c r="B59" s="42">
        <v>0</v>
      </c>
      <c r="C59" s="42">
        <v>0</v>
      </c>
      <c r="D59" s="42">
        <v>0</v>
      </c>
      <c r="E59" s="54"/>
      <c r="F59" s="54"/>
      <c r="G59" s="31">
        <f t="shared" ref="G59:G61" si="13">SUM(B59:D59)</f>
        <v>0</v>
      </c>
    </row>
    <row r="60" spans="1:8" ht="16" thickBot="1" x14ac:dyDescent="0.25">
      <c r="A60" s="32"/>
      <c r="B60" s="43">
        <v>0</v>
      </c>
      <c r="C60" s="43">
        <v>0</v>
      </c>
      <c r="D60" s="43">
        <v>0</v>
      </c>
      <c r="E60" s="55"/>
      <c r="F60" s="55"/>
      <c r="G60" s="31">
        <f t="shared" si="13"/>
        <v>0</v>
      </c>
    </row>
    <row r="61" spans="1:8" ht="16" thickBot="1" x14ac:dyDescent="0.25">
      <c r="A61" s="32"/>
      <c r="B61" s="43">
        <v>0</v>
      </c>
      <c r="C61" s="43">
        <v>0</v>
      </c>
      <c r="D61" s="43">
        <v>0</v>
      </c>
      <c r="E61" s="55"/>
      <c r="F61" s="55"/>
      <c r="G61" s="31">
        <f t="shared" si="13"/>
        <v>0</v>
      </c>
    </row>
    <row r="62" spans="1:8" ht="16" thickBot="1" x14ac:dyDescent="0.25">
      <c r="A62" s="37" t="s">
        <v>41</v>
      </c>
      <c r="B62" s="36"/>
      <c r="C62" s="36"/>
      <c r="D62" s="36"/>
      <c r="E62" s="61"/>
      <c r="F62" s="61"/>
      <c r="G62" s="31">
        <f>SUM(G58:G61)</f>
        <v>0</v>
      </c>
    </row>
    <row r="63" spans="1:8" ht="16" thickBot="1" x14ac:dyDescent="0.25">
      <c r="A63" s="66" t="s">
        <v>39</v>
      </c>
      <c r="B63" s="67"/>
      <c r="C63" s="67"/>
      <c r="D63" s="67"/>
      <c r="E63" s="38"/>
      <c r="F63" s="38"/>
      <c r="G63" s="62">
        <f>SUM(G55+G62)</f>
        <v>565422.549</v>
      </c>
    </row>
  </sheetData>
  <mergeCells count="3">
    <mergeCell ref="A1:G1"/>
    <mergeCell ref="A2:G2"/>
    <mergeCell ref="A63:D6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Romine</dc:creator>
  <cp:lastModifiedBy>Microsoft Office User</cp:lastModifiedBy>
  <dcterms:created xsi:type="dcterms:W3CDTF">2020-04-24T21:38:37Z</dcterms:created>
  <dcterms:modified xsi:type="dcterms:W3CDTF">2021-07-09T19:32:39Z</dcterms:modified>
</cp:coreProperties>
</file>